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72adea8a2bb1c78/Desktop/SDF-CLOUD/"/>
    </mc:Choice>
  </mc:AlternateContent>
  <xr:revisionPtr revIDLastSave="1433" documentId="8_{A2B42D67-8491-4F3B-943F-8CD7463BB39E}" xr6:coauthVersionLast="47" xr6:coauthVersionMax="47" xr10:uidLastSave="{ABF46FF1-F0C2-4E2C-B138-0DBB303EC433}"/>
  <bookViews>
    <workbookView xWindow="-120" yWindow="-120" windowWidth="25440" windowHeight="152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8" i="1" l="1"/>
  <c r="X23" i="1" s="1"/>
  <c r="W24" i="1"/>
  <c r="I37" i="1"/>
  <c r="I39" i="1" l="1"/>
  <c r="I40" i="1"/>
  <c r="I41" i="1"/>
  <c r="I42" i="1"/>
  <c r="I43" i="1"/>
  <c r="I44" i="1"/>
  <c r="I45" i="1"/>
  <c r="I46" i="1"/>
  <c r="I47" i="1"/>
  <c r="W13" i="1"/>
  <c r="W14" i="1"/>
  <c r="W15" i="1"/>
  <c r="W16" i="1"/>
  <c r="W17" i="1"/>
  <c r="W18" i="1"/>
  <c r="W19" i="1"/>
  <c r="W20" i="1"/>
  <c r="W21" i="1"/>
  <c r="W22" i="1"/>
  <c r="W23" i="1"/>
  <c r="W12" i="1"/>
  <c r="R13" i="1"/>
  <c r="R14" i="1"/>
  <c r="R15" i="1"/>
  <c r="R16" i="1"/>
  <c r="R17" i="1"/>
  <c r="R18" i="1"/>
  <c r="R19" i="1"/>
  <c r="R20" i="1"/>
  <c r="R21" i="1"/>
  <c r="R22" i="1"/>
  <c r="R23" i="1"/>
  <c r="R12" i="1"/>
  <c r="W48" i="1"/>
  <c r="W39" i="1"/>
  <c r="W40" i="1"/>
  <c r="W41" i="1"/>
  <c r="W42" i="1"/>
  <c r="W43" i="1"/>
  <c r="W44" i="1"/>
  <c r="W45" i="1"/>
  <c r="W46" i="1"/>
  <c r="W47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I30" i="1"/>
  <c r="X17" i="1" l="1"/>
  <c r="X19" i="1"/>
  <c r="X13" i="1"/>
  <c r="I25" i="1"/>
  <c r="I29" i="1" l="1"/>
  <c r="I28" i="1"/>
  <c r="I27" i="1"/>
  <c r="I26" i="1"/>
  <c r="I36" i="1" l="1"/>
  <c r="I35" i="1"/>
  <c r="I34" i="1"/>
  <c r="I33" i="1"/>
  <c r="I32" i="1"/>
  <c r="X15" i="1" s="1"/>
  <c r="I31" i="1"/>
  <c r="P49" i="1" l="1"/>
  <c r="U49" i="1" s="1"/>
  <c r="X21" i="1"/>
  <c r="X25" i="1" l="1"/>
  <c r="U50" i="1"/>
  <c r="U51" i="1" s="1"/>
</calcChain>
</file>

<file path=xl/sharedStrings.xml><?xml version="1.0" encoding="utf-8"?>
<sst xmlns="http://schemas.openxmlformats.org/spreadsheetml/2006/main" count="130" uniqueCount="107">
  <si>
    <t>Simple Discount Furniture LLC</t>
  </si>
  <si>
    <t>Bedroom</t>
  </si>
  <si>
    <t>Qnty</t>
  </si>
  <si>
    <t>Packages</t>
  </si>
  <si>
    <t>Full Comforter Set, W/Sheets, Bed Bug Protector &amp; 2 Standard Pillows</t>
  </si>
  <si>
    <t>Love Seat</t>
  </si>
  <si>
    <t>Futon Klick Back</t>
  </si>
  <si>
    <t>End Table</t>
  </si>
  <si>
    <t>TV Stand</t>
  </si>
  <si>
    <t>Kitchen</t>
  </si>
  <si>
    <t>Electric 12" Skillet</t>
  </si>
  <si>
    <t>Electric Double Burner</t>
  </si>
  <si>
    <t>Microwave</t>
  </si>
  <si>
    <t>Price</t>
  </si>
  <si>
    <t>Participant Info</t>
  </si>
  <si>
    <t>Comments</t>
  </si>
  <si>
    <t>Subtotal</t>
  </si>
  <si>
    <t>Case Manager Info</t>
  </si>
  <si>
    <t>Date:</t>
  </si>
  <si>
    <t>Queen Comforter Set, W/Sheets, Bed Bug Protector &amp; 2 Standard Pillows</t>
  </si>
  <si>
    <t>Coffee Table</t>
  </si>
  <si>
    <t>32" HD Television</t>
  </si>
  <si>
    <t>Cookware Set</t>
  </si>
  <si>
    <t>Can Opener</t>
  </si>
  <si>
    <t>Blender</t>
  </si>
  <si>
    <t>Torch/Standing Lamp</t>
  </si>
  <si>
    <t>Twin Comforter Set, W/Sheets, Bed Bug Protector &amp; 1 Standard Pillow</t>
  </si>
  <si>
    <t>Dinnerware Set</t>
  </si>
  <si>
    <t>Name:</t>
  </si>
  <si>
    <t>Phone:</t>
  </si>
  <si>
    <t>Address:</t>
  </si>
  <si>
    <t>Email:</t>
  </si>
  <si>
    <t>City, State,Zip Code:</t>
  </si>
  <si>
    <t>Agency/Program:</t>
  </si>
  <si>
    <t xml:space="preserve">         Supportive Housing Order Sheet/Please fill in the highlighted areas only</t>
  </si>
  <si>
    <t xml:space="preserve">     6335 Pacific Blvd., Huntington Park, CA 90255     Phone (323) 484-9397</t>
  </si>
  <si>
    <t>Prices subject to change due to merchants &amp; manufacturing price increase</t>
  </si>
  <si>
    <t>Subtotals</t>
  </si>
  <si>
    <t>Livingroom</t>
  </si>
  <si>
    <t>Toaster (2 Slice)</t>
  </si>
  <si>
    <t>Approx. Moving Date:</t>
  </si>
  <si>
    <t>Total:</t>
  </si>
  <si>
    <t>40" HD Television</t>
  </si>
  <si>
    <t>Twin Metal Bed Frame W/Mattress*, Nightstand, 5dr, Chest &amp; 1 Table Lamp</t>
  </si>
  <si>
    <t>Full Metal Bed Frame W/Mattress*, Nightstand, 5dr Chest &amp; 1 Table Lamp</t>
  </si>
  <si>
    <t>Queen Metal Bed Frame W/Mattress*, Nightstand, 5dr Chest &amp; 1 Table Lamp</t>
  </si>
  <si>
    <t>* Mandatory CA Mattress Recycling Fee</t>
  </si>
  <si>
    <r>
      <t xml:space="preserve">Livingroom Small Pack: </t>
    </r>
    <r>
      <rPr>
        <sz val="10"/>
        <color theme="1"/>
        <rFont val="Calibri"/>
        <family val="2"/>
        <scheme val="minor"/>
      </rPr>
      <t>Sofa, 1 Coffee Table, 1 End Table &amp; 1 Lamp</t>
    </r>
  </si>
  <si>
    <r>
      <rPr>
        <b/>
        <i/>
        <sz val="10"/>
        <color theme="1"/>
        <rFont val="Calibri"/>
        <family val="2"/>
        <scheme val="minor"/>
      </rPr>
      <t xml:space="preserve">Livingroom Large Pack: </t>
    </r>
    <r>
      <rPr>
        <sz val="10"/>
        <color theme="1"/>
        <rFont val="Calibri"/>
        <family val="2"/>
        <scheme val="minor"/>
      </rPr>
      <t>Sofa, Love Seat, 1 Coffee Table, 2 End Tables &amp; 2 Lamps</t>
    </r>
  </si>
  <si>
    <r>
      <rPr>
        <b/>
        <i/>
        <sz val="10"/>
        <color theme="1"/>
        <rFont val="Calibri"/>
        <family val="2"/>
        <scheme val="minor"/>
      </rPr>
      <t>Bathroom Pack:</t>
    </r>
    <r>
      <rPr>
        <i/>
        <sz val="10"/>
        <color theme="1"/>
        <rFont val="Calibri"/>
        <family val="2"/>
        <scheme val="minor"/>
      </rPr>
      <t xml:space="preserve">  Towels </t>
    </r>
    <r>
      <rPr>
        <sz val="10"/>
        <color theme="1"/>
        <rFont val="Calibri"/>
        <family val="2"/>
        <scheme val="minor"/>
      </rPr>
      <t>2-Bath, 2-Hand, 2-Wash &amp; Bathroom Rug Set</t>
    </r>
  </si>
  <si>
    <r>
      <rPr>
        <b/>
        <i/>
        <sz val="10"/>
        <color theme="1"/>
        <rFont val="Calibri"/>
        <family val="2"/>
        <scheme val="minor"/>
      </rPr>
      <t>Kitchen Pack:</t>
    </r>
    <r>
      <rPr>
        <sz val="10"/>
        <color theme="1"/>
        <rFont val="Calibri"/>
        <family val="2"/>
        <scheme val="minor"/>
      </rPr>
      <t xml:space="preserve"> Cookware, Dinnerware, Flatware &amp; Glassware</t>
    </r>
  </si>
  <si>
    <t>Mattress Recycling Fee (Non Tax Item)</t>
  </si>
  <si>
    <t>Electric</t>
  </si>
  <si>
    <t>Gas</t>
  </si>
  <si>
    <t>20" Stove</t>
  </si>
  <si>
    <t>30" Stove</t>
  </si>
  <si>
    <t>Iron</t>
  </si>
  <si>
    <t>Compact Fridge</t>
  </si>
  <si>
    <t>3PC Dinette Set</t>
  </si>
  <si>
    <t>5PC Dinette Set</t>
  </si>
  <si>
    <r>
      <rPr>
        <b/>
        <i/>
        <sz val="10"/>
        <color theme="1"/>
        <rFont val="Calibri"/>
        <family val="2"/>
        <scheme val="minor"/>
      </rPr>
      <t>Cleaning Pack:</t>
    </r>
    <r>
      <rPr>
        <sz val="10"/>
        <color theme="1"/>
        <rFont val="Calibri"/>
        <family val="2"/>
        <scheme val="minor"/>
      </rPr>
      <t xml:space="preserve"> Broom, Dust Pan, Mop &amp; Toilet Brush</t>
    </r>
  </si>
  <si>
    <r>
      <rPr>
        <b/>
        <i/>
        <sz val="10"/>
        <color theme="1"/>
        <rFont val="Calibri"/>
        <family val="2"/>
        <scheme val="minor"/>
      </rPr>
      <t>Small Appliance Pack</t>
    </r>
    <r>
      <rPr>
        <b/>
        <sz val="10"/>
        <color theme="1"/>
        <rFont val="Calibri"/>
        <family val="2"/>
        <scheme val="minor"/>
      </rPr>
      <t xml:space="preserve">: </t>
    </r>
    <r>
      <rPr>
        <sz val="10"/>
        <color theme="1"/>
        <rFont val="Calibri"/>
        <family val="2"/>
        <scheme val="minor"/>
      </rPr>
      <t>Toaster, Coffee Maker, Can Opener, Iron &amp; Blender</t>
    </r>
  </si>
  <si>
    <t>Large Microwave Cart</t>
  </si>
  <si>
    <t>Small Microwave Cart</t>
  </si>
  <si>
    <t>Air Fryer Toaster Oven</t>
  </si>
  <si>
    <t>Table Lamp</t>
  </si>
  <si>
    <t>10" Cu Ft Fridge</t>
  </si>
  <si>
    <t>Recliner chair</t>
  </si>
  <si>
    <t>Sofa</t>
  </si>
  <si>
    <t>Sofa Bed</t>
  </si>
  <si>
    <t>Twin Bunk Bed W/Mattress*</t>
  </si>
  <si>
    <t>Twin Metal Bed Frame W/Mattress*</t>
  </si>
  <si>
    <t>Full Metal Bed Frame W/Mattress*</t>
  </si>
  <si>
    <t>Queen Metal Bed Frame W/Mattress*</t>
  </si>
  <si>
    <t>Cal King Metal Bed Frame W/Mattress*</t>
  </si>
  <si>
    <t>5 Drawer Chest</t>
  </si>
  <si>
    <t>Desk Fan</t>
  </si>
  <si>
    <t>Box Fan</t>
  </si>
  <si>
    <t>Twin Comforter Set</t>
  </si>
  <si>
    <t>Full Comforter Set</t>
  </si>
  <si>
    <t>Queen Comforter Set</t>
  </si>
  <si>
    <t>Cal King Comforter Set</t>
  </si>
  <si>
    <t>Toddler Bed W/Mattress</t>
  </si>
  <si>
    <t>29" Compressed Wood 5DR Chest</t>
  </si>
  <si>
    <t xml:space="preserve">Compressed Wood Wardrobe </t>
  </si>
  <si>
    <t>Pinewood 5DR Chest</t>
  </si>
  <si>
    <t>Pinewood Wardrobe</t>
  </si>
  <si>
    <t>Nightstand</t>
  </si>
  <si>
    <t>Twin/Full Bunkbed W/1 Twin Matt* &amp; 1 Full Matt*</t>
  </si>
  <si>
    <t>Mattress</t>
  </si>
  <si>
    <t>Shipping</t>
  </si>
  <si>
    <t>Taxable Amount</t>
  </si>
  <si>
    <t>Taxes</t>
  </si>
  <si>
    <t>Sales Tax Rate</t>
  </si>
  <si>
    <t>Total Tax:</t>
  </si>
  <si>
    <t>Extended Amnt:</t>
  </si>
  <si>
    <t xml:space="preserve">Please call for individual items     All Sales Are Final </t>
  </si>
  <si>
    <t>Delivery Fee $45.00 &amp; Up. Urgent Delivery Fee $69</t>
  </si>
  <si>
    <t>Kitchen Utensil Set</t>
  </si>
  <si>
    <t>Coffe Maker (10-12 Cups)</t>
  </si>
  <si>
    <t>Electric Kettle</t>
  </si>
  <si>
    <t>15-18" Cu. Ft. Refrigerator</t>
  </si>
  <si>
    <t>Stand Up Fan</t>
  </si>
  <si>
    <t>Revised 09/2025         Effective 10/01/2025</t>
  </si>
  <si>
    <t>Bar Stools Metal (2)</t>
  </si>
  <si>
    <t>Baby Crib W/Mattress</t>
  </si>
  <si>
    <r>
      <t xml:space="preserve">         </t>
    </r>
    <r>
      <rPr>
        <b/>
        <u/>
        <sz val="10"/>
        <color theme="1"/>
        <rFont val="Calibri"/>
        <family val="2"/>
        <scheme val="minor"/>
      </rPr>
      <t xml:space="preserve"> Email: sdfurniture18@yahoo.com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u/>
        <sz val="10"/>
        <color theme="1"/>
        <rFont val="Calibri"/>
        <family val="2"/>
        <scheme val="minor"/>
      </rPr>
      <t>Web: sdfurniturellc.org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</si>
</sst>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164" fontId="0" fillId="0" borderId="0" xfId="0" applyNumberFormat="1"/>
    <xf numFmtId="0" fontId="1" fillId="0" borderId="9" xfId="0" applyFont="1" applyBorder="1"/>
    <xf numFmtId="164" fontId="2" fillId="0" borderId="0" xfId="0" applyNumberFormat="1" applyFont="1"/>
    <xf numFmtId="164" fontId="3" fillId="0" borderId="0" xfId="0" applyNumberFormat="1" applyFont="1"/>
    <xf numFmtId="0" fontId="4" fillId="0" borderId="0" xfId="0" applyFont="1"/>
    <xf numFmtId="0" fontId="5" fillId="0" borderId="11" xfId="0" applyFont="1" applyBorder="1"/>
    <xf numFmtId="0" fontId="5" fillId="0" borderId="12" xfId="0" applyFont="1" applyBorder="1"/>
    <xf numFmtId="0" fontId="7" fillId="2" borderId="1" xfId="0" applyFont="1" applyFill="1" applyBorder="1"/>
    <xf numFmtId="0" fontId="8" fillId="3" borderId="3" xfId="0" applyFont="1" applyFill="1" applyBorder="1"/>
    <xf numFmtId="0" fontId="4" fillId="2" borderId="2" xfId="0" applyFont="1" applyFill="1" applyBorder="1"/>
    <xf numFmtId="0" fontId="4" fillId="2" borderId="1" xfId="0" applyFont="1" applyFill="1" applyBorder="1"/>
    <xf numFmtId="0" fontId="4" fillId="2" borderId="3" xfId="0" applyFont="1" applyFill="1" applyBorder="1"/>
    <xf numFmtId="0" fontId="8" fillId="3" borderId="1" xfId="0" applyFont="1" applyFill="1" applyBorder="1"/>
    <xf numFmtId="0" fontId="9" fillId="0" borderId="1" xfId="0" applyFont="1" applyBorder="1"/>
    <xf numFmtId="164" fontId="4" fillId="0" borderId="1" xfId="0" applyNumberFormat="1" applyFont="1" applyBorder="1"/>
    <xf numFmtId="164" fontId="9" fillId="0" borderId="2" xfId="0" applyNumberFormat="1" applyFont="1" applyBorder="1"/>
    <xf numFmtId="164" fontId="9" fillId="0" borderId="1" xfId="0" applyNumberFormat="1" applyFont="1" applyBorder="1"/>
    <xf numFmtId="164" fontId="4" fillId="0" borderId="2" xfId="0" applyNumberFormat="1" applyFont="1" applyBorder="1"/>
    <xf numFmtId="164" fontId="8" fillId="3" borderId="1" xfId="0" applyNumberFormat="1" applyFont="1" applyFill="1" applyBorder="1"/>
    <xf numFmtId="164" fontId="5" fillId="0" borderId="1" xfId="0" applyNumberFormat="1" applyFont="1" applyBorder="1"/>
    <xf numFmtId="164" fontId="4" fillId="0" borderId="0" xfId="0" applyNumberFormat="1" applyFont="1"/>
    <xf numFmtId="0" fontId="5" fillId="0" borderId="13" xfId="0" applyFont="1" applyBorder="1"/>
    <xf numFmtId="0" fontId="4" fillId="0" borderId="1" xfId="0" applyFont="1" applyBorder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3" borderId="1" xfId="0" applyFont="1" applyFill="1" applyBorder="1" applyAlignment="1">
      <alignment horizontal="center"/>
    </xf>
    <xf numFmtId="0" fontId="8" fillId="3" borderId="5" xfId="0" applyFont="1" applyFill="1" applyBorder="1"/>
    <xf numFmtId="164" fontId="4" fillId="0" borderId="1" xfId="0" applyNumberFormat="1" applyFont="1" applyBorder="1" applyAlignment="1">
      <alignment horizontal="left"/>
    </xf>
    <xf numFmtId="0" fontId="5" fillId="0" borderId="1" xfId="0" applyFont="1" applyBorder="1"/>
    <xf numFmtId="164" fontId="4" fillId="0" borderId="4" xfId="0" applyNumberFormat="1" applyFont="1" applyBorder="1" applyAlignment="1">
      <alignment horizontal="left"/>
    </xf>
    <xf numFmtId="0" fontId="9" fillId="0" borderId="1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0" fontId="5" fillId="0" borderId="1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/>
    <xf numFmtId="0" fontId="5" fillId="0" borderId="16" xfId="0" applyFont="1" applyBorder="1" applyAlignment="1">
      <alignment horizontal="center"/>
    </xf>
    <xf numFmtId="0" fontId="5" fillId="0" borderId="14" xfId="0" applyFont="1" applyBorder="1"/>
    <xf numFmtId="0" fontId="5" fillId="0" borderId="0" xfId="0" applyFont="1"/>
    <xf numFmtId="0" fontId="5" fillId="0" borderId="17" xfId="0" applyFont="1" applyBorder="1" applyAlignment="1">
      <alignment horizontal="center"/>
    </xf>
    <xf numFmtId="0" fontId="5" fillId="0" borderId="6" xfId="0" applyFont="1" applyBorder="1"/>
    <xf numFmtId="164" fontId="8" fillId="3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164" fontId="4" fillId="0" borderId="2" xfId="0" applyNumberFormat="1" applyFont="1" applyBorder="1" applyAlignment="1">
      <alignment horizontal="left"/>
    </xf>
    <xf numFmtId="164" fontId="4" fillId="0" borderId="4" xfId="0" applyNumberFormat="1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10" fontId="4" fillId="0" borderId="1" xfId="0" applyNumberFormat="1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164" fontId="5" fillId="0" borderId="2" xfId="0" applyNumberFormat="1" applyFont="1" applyBorder="1" applyAlignment="1">
      <alignment horizontal="left"/>
    </xf>
    <xf numFmtId="164" fontId="5" fillId="0" borderId="4" xfId="0" applyNumberFormat="1" applyFont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left"/>
    </xf>
    <xf numFmtId="0" fontId="8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40899</xdr:colOff>
      <xdr:row>0</xdr:row>
      <xdr:rowOff>38100</xdr:rowOff>
    </xdr:from>
    <xdr:to>
      <xdr:col>4</xdr:col>
      <xdr:colOff>47624</xdr:colOff>
      <xdr:row>3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E99AACB-5E6F-4B67-92D9-E795AEA19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899" y="38100"/>
          <a:ext cx="1378325" cy="66675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2"/>
  <sheetViews>
    <sheetView tabSelected="1" topLeftCell="A5" workbookViewId="0">
      <selection activeCell="D4" sqref="D4:T4"/>
    </sheetView>
  </sheetViews>
  <sheetFormatPr defaultRowHeight="15" x14ac:dyDescent="0.25"/>
  <cols>
    <col min="1" max="1" width="4.140625" customWidth="1"/>
    <col min="2" max="2" width="4.85546875" customWidth="1"/>
    <col min="3" max="3" width="4" customWidth="1"/>
    <col min="4" max="4" width="7.5703125" customWidth="1"/>
    <col min="5" max="5" width="4.7109375" customWidth="1"/>
    <col min="6" max="6" width="4.85546875" customWidth="1"/>
    <col min="7" max="7" width="3.28515625" customWidth="1"/>
    <col min="8" max="8" width="7.42578125" bestFit="1" customWidth="1"/>
    <col min="9" max="9" width="7.5703125" hidden="1" customWidth="1"/>
    <col min="10" max="10" width="4.140625" customWidth="1"/>
    <col min="11" max="11" width="4.42578125" customWidth="1"/>
    <col min="12" max="12" width="4.28515625" customWidth="1"/>
    <col min="13" max="13" width="3.5703125" customWidth="1"/>
    <col min="14" max="14" width="6.5703125" customWidth="1"/>
    <col min="15" max="15" width="1.28515625" customWidth="1"/>
    <col min="16" max="16" width="4.5703125" customWidth="1"/>
    <col min="17" max="17" width="3.140625" customWidth="1"/>
    <col min="18" max="18" width="7.28515625" hidden="1" customWidth="1"/>
    <col min="19" max="19" width="4.140625" customWidth="1"/>
    <col min="20" max="20" width="14" customWidth="1"/>
    <col min="21" max="21" width="1.5703125" customWidth="1"/>
    <col min="22" max="22" width="8.28515625" customWidth="1"/>
    <col min="23" max="23" width="7.5703125" hidden="1" customWidth="1"/>
    <col min="24" max="24" width="10.85546875" hidden="1" customWidth="1"/>
    <col min="25" max="25" width="9.140625" customWidth="1"/>
  </cols>
  <sheetData>
    <row r="1" spans="1:24" x14ac:dyDescent="0.25">
      <c r="A1" s="35"/>
      <c r="B1" s="31"/>
      <c r="C1" s="31"/>
      <c r="D1" s="56" t="s">
        <v>0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30"/>
      <c r="V1" s="36"/>
      <c r="W1" s="6"/>
    </row>
    <row r="2" spans="1:24" x14ac:dyDescent="0.25">
      <c r="A2" s="37"/>
      <c r="B2" s="38"/>
      <c r="C2" s="38"/>
      <c r="D2" s="57" t="s">
        <v>35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33"/>
      <c r="V2" s="39"/>
      <c r="W2" s="7"/>
    </row>
    <row r="3" spans="1:24" x14ac:dyDescent="0.25">
      <c r="A3" s="37"/>
      <c r="B3" s="38"/>
      <c r="C3" s="38"/>
      <c r="D3" s="57" t="s">
        <v>106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33"/>
      <c r="V3" s="39"/>
      <c r="W3" s="7"/>
    </row>
    <row r="4" spans="1:24" x14ac:dyDescent="0.25">
      <c r="A4" s="40"/>
      <c r="B4" s="22"/>
      <c r="C4" s="22"/>
      <c r="D4" s="58" t="s">
        <v>34</v>
      </c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32"/>
      <c r="V4" s="34"/>
      <c r="W4" s="7"/>
    </row>
    <row r="5" spans="1:24" x14ac:dyDescent="0.25">
      <c r="A5" s="59" t="s">
        <v>18</v>
      </c>
      <c r="B5" s="60"/>
      <c r="C5" s="64"/>
      <c r="D5" s="65"/>
      <c r="E5" s="65"/>
      <c r="F5" s="66"/>
      <c r="G5" s="67" t="s">
        <v>33</v>
      </c>
      <c r="H5" s="67"/>
      <c r="I5" s="67"/>
      <c r="J5" s="67"/>
      <c r="K5" s="64"/>
      <c r="L5" s="65"/>
      <c r="M5" s="65"/>
      <c r="N5" s="65"/>
      <c r="O5" s="65"/>
      <c r="P5" s="65"/>
      <c r="Q5" s="65"/>
      <c r="R5" s="65"/>
      <c r="S5" s="65"/>
      <c r="T5" s="65"/>
      <c r="U5" s="65"/>
      <c r="V5" s="66"/>
      <c r="W5" s="8"/>
    </row>
    <row r="6" spans="1:24" x14ac:dyDescent="0.25">
      <c r="A6" s="61" t="s">
        <v>17</v>
      </c>
      <c r="B6" s="62"/>
      <c r="C6" s="62"/>
      <c r="D6" s="62"/>
      <c r="E6" s="62"/>
      <c r="F6" s="62"/>
      <c r="G6" s="62"/>
      <c r="H6" s="62"/>
      <c r="I6" s="9"/>
      <c r="J6" s="48" t="s">
        <v>14</v>
      </c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24" x14ac:dyDescent="0.25">
      <c r="A7" s="63" t="s">
        <v>28</v>
      </c>
      <c r="B7" s="63"/>
      <c r="C7" s="73"/>
      <c r="D7" s="74"/>
      <c r="E7" s="74"/>
      <c r="F7" s="74"/>
      <c r="G7" s="74"/>
      <c r="H7" s="75"/>
      <c r="I7" s="10"/>
      <c r="J7" s="63" t="s">
        <v>28</v>
      </c>
      <c r="K7" s="63"/>
      <c r="L7" s="73"/>
      <c r="M7" s="74"/>
      <c r="N7" s="74"/>
      <c r="O7" s="74"/>
      <c r="P7" s="74"/>
      <c r="Q7" s="74"/>
      <c r="R7" s="74"/>
      <c r="S7" s="74"/>
      <c r="T7" s="74"/>
      <c r="U7" s="74"/>
      <c r="V7" s="75"/>
      <c r="W7" s="11"/>
    </row>
    <row r="8" spans="1:24" x14ac:dyDescent="0.25">
      <c r="A8" s="63" t="s">
        <v>29</v>
      </c>
      <c r="B8" s="63"/>
      <c r="C8" s="73"/>
      <c r="D8" s="74"/>
      <c r="E8" s="74"/>
      <c r="F8" s="74"/>
      <c r="G8" s="74"/>
      <c r="H8" s="74"/>
      <c r="I8" s="12"/>
      <c r="J8" s="63" t="s">
        <v>29</v>
      </c>
      <c r="K8" s="63"/>
      <c r="L8" s="73"/>
      <c r="M8" s="74"/>
      <c r="N8" s="74"/>
      <c r="O8" s="74"/>
      <c r="P8" s="74"/>
      <c r="Q8" s="74"/>
      <c r="R8" s="74"/>
      <c r="S8" s="74"/>
      <c r="T8" s="74"/>
      <c r="U8" s="74"/>
      <c r="V8" s="75"/>
      <c r="W8" s="11"/>
    </row>
    <row r="9" spans="1:24" x14ac:dyDescent="0.25">
      <c r="A9" s="63" t="s">
        <v>31</v>
      </c>
      <c r="B9" s="63"/>
      <c r="C9" s="73"/>
      <c r="D9" s="74"/>
      <c r="E9" s="74"/>
      <c r="F9" s="74"/>
      <c r="G9" s="74"/>
      <c r="H9" s="75"/>
      <c r="I9" s="10"/>
      <c r="J9" s="63" t="s">
        <v>30</v>
      </c>
      <c r="K9" s="63"/>
      <c r="L9" s="73"/>
      <c r="M9" s="74"/>
      <c r="N9" s="74"/>
      <c r="O9" s="74"/>
      <c r="P9" s="74"/>
      <c r="Q9" s="74"/>
      <c r="R9" s="74"/>
      <c r="S9" s="74"/>
      <c r="T9" s="74"/>
      <c r="U9" s="74"/>
      <c r="V9" s="75"/>
      <c r="W9" s="11"/>
    </row>
    <row r="10" spans="1:24" x14ac:dyDescent="0.25">
      <c r="A10" s="50" t="s">
        <v>40</v>
      </c>
      <c r="B10" s="51"/>
      <c r="C10" s="51"/>
      <c r="D10" s="53"/>
      <c r="E10" s="73"/>
      <c r="F10" s="74"/>
      <c r="G10" s="75"/>
      <c r="H10" s="68" t="s">
        <v>32</v>
      </c>
      <c r="I10" s="69"/>
      <c r="J10" s="69"/>
      <c r="K10" s="70"/>
      <c r="L10" s="73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11"/>
    </row>
    <row r="11" spans="1:24" ht="15.75" x14ac:dyDescent="0.25">
      <c r="A11" s="13" t="s">
        <v>2</v>
      </c>
      <c r="B11" s="61" t="s">
        <v>3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 t="s">
        <v>13</v>
      </c>
      <c r="Q11" s="62"/>
      <c r="R11" s="29" t="s">
        <v>16</v>
      </c>
      <c r="S11" s="25" t="s">
        <v>2</v>
      </c>
      <c r="T11" s="24" t="s">
        <v>9</v>
      </c>
      <c r="U11" s="24"/>
      <c r="V11" s="13" t="s">
        <v>13</v>
      </c>
      <c r="W11" s="14" t="s">
        <v>16</v>
      </c>
      <c r="X11" s="2" t="s">
        <v>37</v>
      </c>
    </row>
    <row r="12" spans="1:24" x14ac:dyDescent="0.25">
      <c r="A12" s="43"/>
      <c r="B12" s="71" t="s">
        <v>47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55">
        <v>499</v>
      </c>
      <c r="Q12" s="55"/>
      <c r="R12" s="26">
        <f>SUM(P12*A12)</f>
        <v>0</v>
      </c>
      <c r="S12" s="42"/>
      <c r="T12" s="76" t="s">
        <v>24</v>
      </c>
      <c r="U12" s="77"/>
      <c r="V12" s="26">
        <v>27</v>
      </c>
      <c r="W12" s="15">
        <f>SUM(V12*S12)</f>
        <v>0</v>
      </c>
      <c r="X12" s="1" t="s">
        <v>3</v>
      </c>
    </row>
    <row r="13" spans="1:24" x14ac:dyDescent="0.25">
      <c r="A13" s="43"/>
      <c r="B13" s="44" t="s">
        <v>48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55">
        <v>749</v>
      </c>
      <c r="Q13" s="55"/>
      <c r="R13" s="26">
        <f t="shared" ref="R13:R23" si="0">SUM(P13*A13)</f>
        <v>0</v>
      </c>
      <c r="S13" s="43"/>
      <c r="T13" s="76" t="s">
        <v>23</v>
      </c>
      <c r="U13" s="77"/>
      <c r="V13" s="26">
        <v>18</v>
      </c>
      <c r="W13" s="15">
        <f t="shared" ref="W13:W23" si="1">SUM(V13*S13)</f>
        <v>0</v>
      </c>
      <c r="X13" s="1">
        <f>SUM(R12:R23)</f>
        <v>0</v>
      </c>
    </row>
    <row r="14" spans="1:24" x14ac:dyDescent="0.25">
      <c r="A14" s="43"/>
      <c r="B14" s="44" t="s">
        <v>43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55">
        <v>439</v>
      </c>
      <c r="Q14" s="55"/>
      <c r="R14" s="26">
        <f t="shared" si="0"/>
        <v>0</v>
      </c>
      <c r="S14" s="43"/>
      <c r="T14" s="76" t="s">
        <v>56</v>
      </c>
      <c r="U14" s="77"/>
      <c r="V14" s="26">
        <v>15</v>
      </c>
      <c r="W14" s="15">
        <f t="shared" si="1"/>
        <v>0</v>
      </c>
      <c r="X14" s="1" t="s">
        <v>38</v>
      </c>
    </row>
    <row r="15" spans="1:24" x14ac:dyDescent="0.25">
      <c r="A15" s="43"/>
      <c r="B15" s="44" t="s">
        <v>44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55">
        <v>479</v>
      </c>
      <c r="Q15" s="55"/>
      <c r="R15" s="26">
        <f t="shared" si="0"/>
        <v>0</v>
      </c>
      <c r="S15" s="43"/>
      <c r="T15" s="76" t="s">
        <v>58</v>
      </c>
      <c r="U15" s="77"/>
      <c r="V15" s="26">
        <v>149</v>
      </c>
      <c r="W15" s="15">
        <f t="shared" si="1"/>
        <v>0</v>
      </c>
      <c r="X15" s="4">
        <f>SUM(I25:I37)</f>
        <v>0</v>
      </c>
    </row>
    <row r="16" spans="1:24" x14ac:dyDescent="0.25">
      <c r="A16" s="43"/>
      <c r="B16" s="44" t="s">
        <v>45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55">
        <v>529</v>
      </c>
      <c r="Q16" s="55"/>
      <c r="R16" s="26">
        <f t="shared" si="0"/>
        <v>0</v>
      </c>
      <c r="S16" s="43"/>
      <c r="T16" s="76" t="s">
        <v>59</v>
      </c>
      <c r="U16" s="77"/>
      <c r="V16" s="26">
        <v>199</v>
      </c>
      <c r="W16" s="15">
        <f t="shared" si="1"/>
        <v>0</v>
      </c>
      <c r="X16" s="1" t="s">
        <v>9</v>
      </c>
    </row>
    <row r="17" spans="1:26" x14ac:dyDescent="0.25">
      <c r="A17" s="43"/>
      <c r="B17" s="44" t="s">
        <v>26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55">
        <v>88</v>
      </c>
      <c r="Q17" s="55"/>
      <c r="R17" s="26">
        <f t="shared" si="0"/>
        <v>0</v>
      </c>
      <c r="S17" s="43"/>
      <c r="T17" s="76" t="s">
        <v>98</v>
      </c>
      <c r="U17" s="77"/>
      <c r="V17" s="26">
        <v>10</v>
      </c>
      <c r="W17" s="15">
        <f t="shared" si="1"/>
        <v>0</v>
      </c>
      <c r="X17" s="1">
        <f>SUM(I38:I47,W12:W24)</f>
        <v>0</v>
      </c>
    </row>
    <row r="18" spans="1:26" x14ac:dyDescent="0.25">
      <c r="A18" s="43"/>
      <c r="B18" s="44" t="s">
        <v>4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55">
        <v>99</v>
      </c>
      <c r="Q18" s="55"/>
      <c r="R18" s="26">
        <f t="shared" si="0"/>
        <v>0</v>
      </c>
      <c r="S18" s="43"/>
      <c r="T18" s="76" t="s">
        <v>22</v>
      </c>
      <c r="U18" s="77"/>
      <c r="V18" s="26">
        <v>37</v>
      </c>
      <c r="W18" s="15">
        <f t="shared" si="1"/>
        <v>0</v>
      </c>
      <c r="X18" s="1" t="s">
        <v>1</v>
      </c>
    </row>
    <row r="19" spans="1:26" x14ac:dyDescent="0.25">
      <c r="A19" s="43"/>
      <c r="B19" s="44" t="s">
        <v>19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55">
        <v>105</v>
      </c>
      <c r="Q19" s="55"/>
      <c r="R19" s="26">
        <f t="shared" si="0"/>
        <v>0</v>
      </c>
      <c r="S19" s="43"/>
      <c r="T19" s="76" t="s">
        <v>27</v>
      </c>
      <c r="U19" s="77"/>
      <c r="V19" s="26">
        <v>23</v>
      </c>
      <c r="W19" s="15">
        <f t="shared" si="1"/>
        <v>0</v>
      </c>
      <c r="X19" s="1">
        <f>SUM(W25:W47)</f>
        <v>0</v>
      </c>
    </row>
    <row r="20" spans="1:26" x14ac:dyDescent="0.25">
      <c r="A20" s="43"/>
      <c r="B20" s="44" t="s">
        <v>49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55">
        <v>43</v>
      </c>
      <c r="Q20" s="55"/>
      <c r="R20" s="26">
        <f t="shared" si="0"/>
        <v>0</v>
      </c>
      <c r="S20" s="43"/>
      <c r="T20" s="76" t="s">
        <v>12</v>
      </c>
      <c r="U20" s="77"/>
      <c r="V20" s="26">
        <v>89</v>
      </c>
      <c r="W20" s="15">
        <f t="shared" si="1"/>
        <v>0</v>
      </c>
      <c r="X20" s="1" t="s">
        <v>91</v>
      </c>
    </row>
    <row r="21" spans="1:26" x14ac:dyDescent="0.25">
      <c r="A21" s="43"/>
      <c r="B21" s="44" t="s">
        <v>50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55">
        <v>85</v>
      </c>
      <c r="Q21" s="55"/>
      <c r="R21" s="26">
        <f t="shared" si="0"/>
        <v>0</v>
      </c>
      <c r="S21" s="43"/>
      <c r="T21" s="76" t="s">
        <v>39</v>
      </c>
      <c r="U21" s="77"/>
      <c r="V21" s="26">
        <v>18</v>
      </c>
      <c r="W21" s="15">
        <f t="shared" si="1"/>
        <v>0</v>
      </c>
      <c r="X21" s="1">
        <f>SUM(X13,X15,X17,X19,L49)</f>
        <v>45</v>
      </c>
    </row>
    <row r="22" spans="1:26" x14ac:dyDescent="0.25">
      <c r="A22" s="43"/>
      <c r="B22" s="50" t="s">
        <v>61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6"/>
      <c r="P22" s="76">
        <v>99</v>
      </c>
      <c r="Q22" s="77"/>
      <c r="R22" s="26">
        <f t="shared" si="0"/>
        <v>0</v>
      </c>
      <c r="S22" s="43"/>
      <c r="T22" s="76" t="s">
        <v>66</v>
      </c>
      <c r="U22" s="77"/>
      <c r="V22" s="26">
        <v>499</v>
      </c>
      <c r="W22" s="15">
        <f t="shared" si="1"/>
        <v>0</v>
      </c>
      <c r="X22" s="1" t="s">
        <v>89</v>
      </c>
    </row>
    <row r="23" spans="1:26" x14ac:dyDescent="0.25">
      <c r="A23" s="43"/>
      <c r="B23" s="44" t="s">
        <v>60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55">
        <v>15</v>
      </c>
      <c r="Q23" s="55"/>
      <c r="R23" s="26">
        <f t="shared" si="0"/>
        <v>0</v>
      </c>
      <c r="S23" s="43"/>
      <c r="T23" s="76" t="s">
        <v>57</v>
      </c>
      <c r="U23" s="77"/>
      <c r="V23" s="26">
        <v>239</v>
      </c>
      <c r="W23" s="15">
        <f t="shared" si="1"/>
        <v>0</v>
      </c>
      <c r="X23" s="1">
        <f>SUM(V48*J48)</f>
        <v>0</v>
      </c>
    </row>
    <row r="24" spans="1:26" x14ac:dyDescent="0.25">
      <c r="A24" s="13" t="s">
        <v>2</v>
      </c>
      <c r="B24" s="48" t="s">
        <v>38</v>
      </c>
      <c r="C24" s="48"/>
      <c r="D24" s="48"/>
      <c r="E24" s="48"/>
      <c r="F24" s="48"/>
      <c r="G24" s="48"/>
      <c r="H24" s="13" t="s">
        <v>13</v>
      </c>
      <c r="I24" s="16" t="s">
        <v>16</v>
      </c>
      <c r="J24" s="43"/>
      <c r="K24" s="44" t="s">
        <v>101</v>
      </c>
      <c r="L24" s="51"/>
      <c r="M24" s="51"/>
      <c r="N24" s="51"/>
      <c r="O24" s="51"/>
      <c r="P24" s="51"/>
      <c r="Q24" s="51"/>
      <c r="R24" s="51"/>
      <c r="S24" s="51"/>
      <c r="T24" s="51"/>
      <c r="U24" s="53"/>
      <c r="V24" s="26">
        <v>659</v>
      </c>
      <c r="W24" s="15">
        <f>SUM(V24*J24)</f>
        <v>0</v>
      </c>
      <c r="X24" s="1" t="s">
        <v>92</v>
      </c>
      <c r="Z24" s="1"/>
    </row>
    <row r="25" spans="1:26" x14ac:dyDescent="0.25">
      <c r="A25" s="43"/>
      <c r="B25" s="44" t="s">
        <v>67</v>
      </c>
      <c r="C25" s="45"/>
      <c r="D25" s="45"/>
      <c r="E25" s="45"/>
      <c r="F25" s="45"/>
      <c r="G25" s="46"/>
      <c r="H25" s="26">
        <v>249</v>
      </c>
      <c r="I25" s="18">
        <f>SUM(H25*A25,A25*T48,A25*T48)</f>
        <v>0</v>
      </c>
      <c r="J25" s="13" t="s">
        <v>2</v>
      </c>
      <c r="K25" s="13"/>
      <c r="L25" s="13"/>
      <c r="M25" s="13"/>
      <c r="N25" s="13"/>
      <c r="O25" s="48" t="s">
        <v>1</v>
      </c>
      <c r="P25" s="48"/>
      <c r="Q25" s="48"/>
      <c r="R25" s="48"/>
      <c r="S25" s="48"/>
      <c r="T25" s="13" t="s">
        <v>13</v>
      </c>
      <c r="U25" s="13"/>
      <c r="V25" s="13" t="s">
        <v>2</v>
      </c>
      <c r="W25" s="17" t="s">
        <v>16</v>
      </c>
      <c r="X25" s="1">
        <f>SUM(X21*Q50)</f>
        <v>4.8375000000000004</v>
      </c>
    </row>
    <row r="26" spans="1:26" x14ac:dyDescent="0.25">
      <c r="A26" s="43"/>
      <c r="B26" s="47" t="s">
        <v>68</v>
      </c>
      <c r="C26" s="47"/>
      <c r="D26" s="47"/>
      <c r="E26" s="47"/>
      <c r="F26" s="47"/>
      <c r="G26" s="47"/>
      <c r="H26" s="26">
        <v>359</v>
      </c>
      <c r="I26" s="18">
        <f>SUM(H26*A26,A26*T48)</f>
        <v>0</v>
      </c>
      <c r="J26" s="43"/>
      <c r="K26" s="44" t="s">
        <v>70</v>
      </c>
      <c r="L26" s="45"/>
      <c r="M26" s="45"/>
      <c r="N26" s="45"/>
      <c r="O26" s="45"/>
      <c r="P26" s="45"/>
      <c r="Q26" s="45"/>
      <c r="R26" s="45"/>
      <c r="S26" s="45"/>
      <c r="T26" s="45"/>
      <c r="U26" s="46"/>
      <c r="V26" s="26">
        <v>439</v>
      </c>
      <c r="W26" s="15">
        <f t="shared" ref="W26:W38" si="2">SUM(V26*J26)</f>
        <v>0</v>
      </c>
      <c r="X26" s="1"/>
    </row>
    <row r="27" spans="1:26" x14ac:dyDescent="0.25">
      <c r="A27" s="43"/>
      <c r="B27" s="44" t="s">
        <v>69</v>
      </c>
      <c r="C27" s="45"/>
      <c r="D27" s="45"/>
      <c r="E27" s="45"/>
      <c r="F27" s="45"/>
      <c r="G27" s="46"/>
      <c r="H27" s="26">
        <v>699</v>
      </c>
      <c r="I27" s="18">
        <f>SUM(H27*A27,A27*T48)</f>
        <v>0</v>
      </c>
      <c r="J27" s="43"/>
      <c r="K27" s="44" t="s">
        <v>71</v>
      </c>
      <c r="L27" s="45"/>
      <c r="M27" s="45"/>
      <c r="N27" s="45"/>
      <c r="O27" s="45"/>
      <c r="P27" s="45"/>
      <c r="Q27" s="45"/>
      <c r="R27" s="45"/>
      <c r="S27" s="45"/>
      <c r="T27" s="45"/>
      <c r="U27" s="46"/>
      <c r="V27" s="26">
        <v>229</v>
      </c>
      <c r="W27" s="15">
        <f t="shared" si="2"/>
        <v>0</v>
      </c>
      <c r="X27" s="1"/>
    </row>
    <row r="28" spans="1:26" x14ac:dyDescent="0.25">
      <c r="A28" s="43"/>
      <c r="B28" s="47" t="s">
        <v>5</v>
      </c>
      <c r="C28" s="47"/>
      <c r="D28" s="47"/>
      <c r="E28" s="47"/>
      <c r="F28" s="47"/>
      <c r="G28" s="47"/>
      <c r="H28" s="26">
        <v>259</v>
      </c>
      <c r="I28" s="18">
        <f>SUM(H28*A28,A28*T48)</f>
        <v>0</v>
      </c>
      <c r="J28" s="43"/>
      <c r="K28" s="44" t="s">
        <v>72</v>
      </c>
      <c r="L28" s="45"/>
      <c r="M28" s="45"/>
      <c r="N28" s="45"/>
      <c r="O28" s="45"/>
      <c r="P28" s="45"/>
      <c r="Q28" s="45"/>
      <c r="R28" s="45"/>
      <c r="S28" s="45"/>
      <c r="T28" s="45"/>
      <c r="U28" s="46"/>
      <c r="V28" s="26">
        <v>299</v>
      </c>
      <c r="W28" s="15">
        <f t="shared" si="2"/>
        <v>0</v>
      </c>
      <c r="X28" s="1"/>
    </row>
    <row r="29" spans="1:26" x14ac:dyDescent="0.25">
      <c r="A29" s="43"/>
      <c r="B29" s="47" t="s">
        <v>6</v>
      </c>
      <c r="C29" s="47"/>
      <c r="D29" s="47"/>
      <c r="E29" s="47"/>
      <c r="F29" s="47"/>
      <c r="G29" s="47"/>
      <c r="H29" s="26">
        <v>299</v>
      </c>
      <c r="I29" s="18">
        <f>SUM(H29*A29,A29*T48)</f>
        <v>0</v>
      </c>
      <c r="J29" s="43"/>
      <c r="K29" s="44" t="s">
        <v>73</v>
      </c>
      <c r="L29" s="45"/>
      <c r="M29" s="45"/>
      <c r="N29" s="45"/>
      <c r="O29" s="45"/>
      <c r="P29" s="45"/>
      <c r="Q29" s="45"/>
      <c r="R29" s="45"/>
      <c r="S29" s="45"/>
      <c r="T29" s="45"/>
      <c r="U29" s="46"/>
      <c r="V29" s="26">
        <v>359</v>
      </c>
      <c r="W29" s="15">
        <f t="shared" si="2"/>
        <v>0</v>
      </c>
      <c r="X29" s="1"/>
    </row>
    <row r="30" spans="1:26" x14ac:dyDescent="0.25">
      <c r="A30" s="43"/>
      <c r="B30" s="44" t="s">
        <v>7</v>
      </c>
      <c r="C30" s="45"/>
      <c r="D30" s="45"/>
      <c r="E30" s="45"/>
      <c r="F30" s="45"/>
      <c r="G30" s="46"/>
      <c r="H30" s="26">
        <v>44</v>
      </c>
      <c r="I30" s="18">
        <f t="shared" ref="I30:I47" si="3">SUM(H30*A30)</f>
        <v>0</v>
      </c>
      <c r="J30" s="43"/>
      <c r="K30" s="44" t="s">
        <v>74</v>
      </c>
      <c r="L30" s="45"/>
      <c r="M30" s="45"/>
      <c r="N30" s="45"/>
      <c r="O30" s="45"/>
      <c r="P30" s="45"/>
      <c r="Q30" s="45"/>
      <c r="R30" s="45"/>
      <c r="S30" s="45"/>
      <c r="T30" s="45"/>
      <c r="U30" s="46"/>
      <c r="V30" s="26">
        <v>512</v>
      </c>
      <c r="W30" s="15">
        <f t="shared" si="2"/>
        <v>0</v>
      </c>
      <c r="X30" s="1"/>
    </row>
    <row r="31" spans="1:26" x14ac:dyDescent="0.25">
      <c r="A31" s="43"/>
      <c r="B31" s="44" t="s">
        <v>20</v>
      </c>
      <c r="C31" s="45"/>
      <c r="D31" s="45"/>
      <c r="E31" s="45"/>
      <c r="F31" s="45"/>
      <c r="G31" s="46"/>
      <c r="H31" s="26">
        <v>75</v>
      </c>
      <c r="I31" s="18">
        <f t="shared" si="3"/>
        <v>0</v>
      </c>
      <c r="J31" s="43"/>
      <c r="K31" s="44" t="s">
        <v>88</v>
      </c>
      <c r="L31" s="45"/>
      <c r="M31" s="45"/>
      <c r="N31" s="45"/>
      <c r="O31" s="45"/>
      <c r="P31" s="45"/>
      <c r="Q31" s="45"/>
      <c r="R31" s="45"/>
      <c r="S31" s="45"/>
      <c r="T31" s="45"/>
      <c r="U31" s="46"/>
      <c r="V31" s="26">
        <v>512</v>
      </c>
      <c r="W31" s="15">
        <f t="shared" si="2"/>
        <v>0</v>
      </c>
      <c r="X31" s="1"/>
    </row>
    <row r="32" spans="1:26" x14ac:dyDescent="0.25">
      <c r="A32" s="43"/>
      <c r="B32" s="47" t="s">
        <v>65</v>
      </c>
      <c r="C32" s="47"/>
      <c r="D32" s="47"/>
      <c r="E32" s="47"/>
      <c r="F32" s="47"/>
      <c r="G32" s="47"/>
      <c r="H32" s="26">
        <v>23</v>
      </c>
      <c r="I32" s="18">
        <f t="shared" si="3"/>
        <v>0</v>
      </c>
      <c r="J32" s="43"/>
      <c r="K32" s="44" t="s">
        <v>82</v>
      </c>
      <c r="L32" s="45"/>
      <c r="M32" s="45"/>
      <c r="N32" s="45"/>
      <c r="O32" s="45"/>
      <c r="P32" s="45"/>
      <c r="Q32" s="45"/>
      <c r="R32" s="45"/>
      <c r="S32" s="45"/>
      <c r="T32" s="45"/>
      <c r="U32" s="46"/>
      <c r="V32" s="26">
        <v>172</v>
      </c>
      <c r="W32" s="15">
        <f t="shared" si="2"/>
        <v>0</v>
      </c>
      <c r="X32" s="1"/>
    </row>
    <row r="33" spans="1:25" x14ac:dyDescent="0.25">
      <c r="A33" s="43"/>
      <c r="B33" s="47" t="s">
        <v>25</v>
      </c>
      <c r="C33" s="47"/>
      <c r="D33" s="47"/>
      <c r="E33" s="47"/>
      <c r="F33" s="47"/>
      <c r="G33" s="47"/>
      <c r="H33" s="26">
        <v>48</v>
      </c>
      <c r="I33" s="18">
        <f t="shared" si="3"/>
        <v>0</v>
      </c>
      <c r="J33" s="43"/>
      <c r="K33" s="44" t="s">
        <v>105</v>
      </c>
      <c r="L33" s="45"/>
      <c r="M33" s="45"/>
      <c r="N33" s="45"/>
      <c r="O33" s="45"/>
      <c r="P33" s="45"/>
      <c r="Q33" s="45"/>
      <c r="R33" s="45"/>
      <c r="S33" s="45"/>
      <c r="T33" s="45"/>
      <c r="U33" s="46"/>
      <c r="V33" s="26">
        <v>288</v>
      </c>
      <c r="W33" s="15">
        <f t="shared" si="2"/>
        <v>0</v>
      </c>
      <c r="X33" s="1"/>
      <c r="Y33" s="1"/>
    </row>
    <row r="34" spans="1:25" x14ac:dyDescent="0.25">
      <c r="A34" s="43"/>
      <c r="B34" s="47" t="s">
        <v>8</v>
      </c>
      <c r="C34" s="47"/>
      <c r="D34" s="47"/>
      <c r="E34" s="47"/>
      <c r="F34" s="47"/>
      <c r="G34" s="47"/>
      <c r="H34" s="26">
        <v>79</v>
      </c>
      <c r="I34" s="18">
        <f t="shared" si="3"/>
        <v>0</v>
      </c>
      <c r="J34" s="42"/>
      <c r="K34" s="44" t="s">
        <v>83</v>
      </c>
      <c r="L34" s="45"/>
      <c r="M34" s="45"/>
      <c r="N34" s="45"/>
      <c r="O34" s="45"/>
      <c r="P34" s="45"/>
      <c r="Q34" s="45"/>
      <c r="R34" s="45"/>
      <c r="S34" s="45"/>
      <c r="T34" s="45"/>
      <c r="U34" s="46"/>
      <c r="V34" s="26">
        <v>130</v>
      </c>
      <c r="W34" s="15">
        <f t="shared" si="2"/>
        <v>0</v>
      </c>
      <c r="X34" s="1"/>
      <c r="Y34" s="1"/>
    </row>
    <row r="35" spans="1:25" x14ac:dyDescent="0.25">
      <c r="A35" s="43"/>
      <c r="B35" s="47" t="s">
        <v>21</v>
      </c>
      <c r="C35" s="47"/>
      <c r="D35" s="47"/>
      <c r="E35" s="47"/>
      <c r="F35" s="47"/>
      <c r="G35" s="47"/>
      <c r="H35" s="26">
        <v>219</v>
      </c>
      <c r="I35" s="18">
        <f t="shared" si="3"/>
        <v>0</v>
      </c>
      <c r="J35" s="43"/>
      <c r="K35" s="44" t="s">
        <v>84</v>
      </c>
      <c r="L35" s="45"/>
      <c r="M35" s="45"/>
      <c r="N35" s="45"/>
      <c r="O35" s="45"/>
      <c r="P35" s="45"/>
      <c r="Q35" s="45"/>
      <c r="R35" s="45"/>
      <c r="S35" s="45"/>
      <c r="T35" s="45"/>
      <c r="U35" s="46"/>
      <c r="V35" s="26">
        <v>270</v>
      </c>
      <c r="W35" s="15">
        <f t="shared" si="2"/>
        <v>0</v>
      </c>
      <c r="X35" s="1"/>
      <c r="Y35" s="1"/>
    </row>
    <row r="36" spans="1:25" x14ac:dyDescent="0.25">
      <c r="A36" s="43"/>
      <c r="B36" s="47" t="s">
        <v>42</v>
      </c>
      <c r="C36" s="47"/>
      <c r="D36" s="47"/>
      <c r="E36" s="47"/>
      <c r="F36" s="47"/>
      <c r="G36" s="47"/>
      <c r="H36" s="26">
        <v>299</v>
      </c>
      <c r="I36" s="18">
        <f t="shared" si="3"/>
        <v>0</v>
      </c>
      <c r="J36" s="43"/>
      <c r="K36" s="44" t="s">
        <v>85</v>
      </c>
      <c r="L36" s="45"/>
      <c r="M36" s="45"/>
      <c r="N36" s="45"/>
      <c r="O36" s="45"/>
      <c r="P36" s="45"/>
      <c r="Q36" s="45"/>
      <c r="R36" s="45"/>
      <c r="S36" s="45"/>
      <c r="T36" s="45"/>
      <c r="U36" s="46"/>
      <c r="V36" s="28">
        <v>185</v>
      </c>
      <c r="W36" s="15">
        <f t="shared" si="2"/>
        <v>0</v>
      </c>
      <c r="X36" s="3"/>
    </row>
    <row r="37" spans="1:25" x14ac:dyDescent="0.25">
      <c r="A37" s="43"/>
      <c r="B37" s="47" t="s">
        <v>104</v>
      </c>
      <c r="C37" s="47"/>
      <c r="D37" s="47"/>
      <c r="E37" s="47"/>
      <c r="F37" s="47"/>
      <c r="G37" s="47"/>
      <c r="H37" s="26">
        <v>99</v>
      </c>
      <c r="I37" s="18">
        <f t="shared" si="3"/>
        <v>0</v>
      </c>
      <c r="J37" s="43"/>
      <c r="K37" s="44" t="s">
        <v>86</v>
      </c>
      <c r="L37" s="45"/>
      <c r="M37" s="45"/>
      <c r="N37" s="45"/>
      <c r="O37" s="45"/>
      <c r="P37" s="45"/>
      <c r="Q37" s="45"/>
      <c r="R37" s="45"/>
      <c r="S37" s="45"/>
      <c r="T37" s="45"/>
      <c r="U37" s="46"/>
      <c r="V37" s="26">
        <v>299</v>
      </c>
      <c r="W37" s="15">
        <f t="shared" si="2"/>
        <v>0</v>
      </c>
    </row>
    <row r="38" spans="1:25" x14ac:dyDescent="0.25">
      <c r="A38" s="13" t="s">
        <v>2</v>
      </c>
      <c r="B38" s="48" t="s">
        <v>9</v>
      </c>
      <c r="C38" s="48"/>
      <c r="D38" s="48"/>
      <c r="E38" s="48"/>
      <c r="F38" s="48"/>
      <c r="G38" s="48"/>
      <c r="H38" s="19" t="s">
        <v>13</v>
      </c>
      <c r="I38" s="16" t="s">
        <v>16</v>
      </c>
      <c r="J38" s="43"/>
      <c r="K38" s="44" t="s">
        <v>75</v>
      </c>
      <c r="L38" s="45"/>
      <c r="M38" s="45"/>
      <c r="N38" s="45"/>
      <c r="O38" s="45"/>
      <c r="P38" s="45"/>
      <c r="Q38" s="45"/>
      <c r="R38" s="45"/>
      <c r="S38" s="45"/>
      <c r="T38" s="45"/>
      <c r="U38" s="46"/>
      <c r="V38" s="26">
        <v>95</v>
      </c>
      <c r="W38" s="15">
        <f t="shared" si="2"/>
        <v>0</v>
      </c>
    </row>
    <row r="39" spans="1:25" x14ac:dyDescent="0.25">
      <c r="A39" s="43"/>
      <c r="B39" s="44" t="s">
        <v>62</v>
      </c>
      <c r="C39" s="45"/>
      <c r="D39" s="45"/>
      <c r="E39" s="45"/>
      <c r="F39" s="45"/>
      <c r="G39" s="46"/>
      <c r="H39" s="26">
        <v>112</v>
      </c>
      <c r="I39" s="18">
        <f t="shared" si="3"/>
        <v>0</v>
      </c>
      <c r="J39" s="43"/>
      <c r="K39" s="44" t="s">
        <v>87</v>
      </c>
      <c r="L39" s="45"/>
      <c r="M39" s="45"/>
      <c r="N39" s="45"/>
      <c r="O39" s="45"/>
      <c r="P39" s="45"/>
      <c r="Q39" s="45"/>
      <c r="R39" s="45"/>
      <c r="S39" s="45"/>
      <c r="T39" s="45"/>
      <c r="U39" s="46"/>
      <c r="V39" s="26">
        <v>59</v>
      </c>
      <c r="W39" s="15">
        <f t="shared" ref="W39:W47" si="4">SUM(V39*J39)</f>
        <v>0</v>
      </c>
    </row>
    <row r="40" spans="1:25" x14ac:dyDescent="0.25">
      <c r="A40" s="43"/>
      <c r="B40" s="47" t="s">
        <v>63</v>
      </c>
      <c r="C40" s="47"/>
      <c r="D40" s="47"/>
      <c r="E40" s="47"/>
      <c r="F40" s="47"/>
      <c r="G40" s="47"/>
      <c r="H40" s="26">
        <v>86</v>
      </c>
      <c r="I40" s="18">
        <f t="shared" si="3"/>
        <v>0</v>
      </c>
      <c r="J40" s="43"/>
      <c r="K40" s="44" t="s">
        <v>76</v>
      </c>
      <c r="L40" s="45"/>
      <c r="M40" s="45"/>
      <c r="N40" s="45"/>
      <c r="O40" s="45"/>
      <c r="P40" s="45"/>
      <c r="Q40" s="45"/>
      <c r="R40" s="45"/>
      <c r="S40" s="45"/>
      <c r="T40" s="45"/>
      <c r="U40" s="46"/>
      <c r="V40" s="26">
        <v>29</v>
      </c>
      <c r="W40" s="15">
        <f t="shared" si="4"/>
        <v>0</v>
      </c>
    </row>
    <row r="41" spans="1:25" x14ac:dyDescent="0.25">
      <c r="A41" s="43"/>
      <c r="B41" s="47" t="s">
        <v>10</v>
      </c>
      <c r="C41" s="47"/>
      <c r="D41" s="47"/>
      <c r="E41" s="47"/>
      <c r="F41" s="47"/>
      <c r="G41" s="47"/>
      <c r="H41" s="26">
        <v>44</v>
      </c>
      <c r="I41" s="18">
        <f t="shared" si="3"/>
        <v>0</v>
      </c>
      <c r="J41" s="43"/>
      <c r="K41" s="44" t="s">
        <v>77</v>
      </c>
      <c r="L41" s="45"/>
      <c r="M41" s="45"/>
      <c r="N41" s="45"/>
      <c r="O41" s="45"/>
      <c r="P41" s="45"/>
      <c r="Q41" s="45"/>
      <c r="R41" s="45"/>
      <c r="S41" s="45"/>
      <c r="T41" s="45"/>
      <c r="U41" s="46"/>
      <c r="V41" s="26">
        <v>34</v>
      </c>
      <c r="W41" s="15">
        <f t="shared" si="4"/>
        <v>0</v>
      </c>
    </row>
    <row r="42" spans="1:25" x14ac:dyDescent="0.25">
      <c r="A42" s="43"/>
      <c r="B42" s="47" t="s">
        <v>11</v>
      </c>
      <c r="C42" s="47"/>
      <c r="D42" s="47"/>
      <c r="E42" s="47"/>
      <c r="F42" s="47"/>
      <c r="G42" s="47"/>
      <c r="H42" s="26">
        <v>30</v>
      </c>
      <c r="I42" s="18">
        <f t="shared" si="3"/>
        <v>0</v>
      </c>
      <c r="J42" s="43"/>
      <c r="K42" s="44" t="s">
        <v>102</v>
      </c>
      <c r="L42" s="45"/>
      <c r="M42" s="45"/>
      <c r="N42" s="45"/>
      <c r="O42" s="45"/>
      <c r="P42" s="45"/>
      <c r="Q42" s="45"/>
      <c r="R42" s="45"/>
      <c r="S42" s="45"/>
      <c r="T42" s="45"/>
      <c r="U42" s="46"/>
      <c r="V42" s="26">
        <v>46</v>
      </c>
      <c r="W42" s="15">
        <f t="shared" si="4"/>
        <v>0</v>
      </c>
    </row>
    <row r="43" spans="1:25" x14ac:dyDescent="0.25">
      <c r="A43" s="43"/>
      <c r="B43" s="44" t="s">
        <v>54</v>
      </c>
      <c r="C43" s="46"/>
      <c r="D43" s="27" t="s">
        <v>52</v>
      </c>
      <c r="E43" s="23" t="b">
        <v>0</v>
      </c>
      <c r="F43" s="27" t="s">
        <v>53</v>
      </c>
      <c r="G43" s="23" t="b">
        <v>0</v>
      </c>
      <c r="H43" s="26">
        <v>599</v>
      </c>
      <c r="I43" s="18">
        <f t="shared" si="3"/>
        <v>0</v>
      </c>
      <c r="J43" s="43"/>
      <c r="K43" s="44" t="s">
        <v>78</v>
      </c>
      <c r="L43" s="45"/>
      <c r="M43" s="45"/>
      <c r="N43" s="45"/>
      <c r="O43" s="45"/>
      <c r="P43" s="45"/>
      <c r="Q43" s="45"/>
      <c r="R43" s="45"/>
      <c r="S43" s="45"/>
      <c r="T43" s="45"/>
      <c r="U43" s="46"/>
      <c r="V43" s="26">
        <v>50</v>
      </c>
      <c r="W43" s="15">
        <f t="shared" si="4"/>
        <v>0</v>
      </c>
    </row>
    <row r="44" spans="1:25" x14ac:dyDescent="0.25">
      <c r="A44" s="43"/>
      <c r="B44" s="44" t="s">
        <v>55</v>
      </c>
      <c r="C44" s="46"/>
      <c r="D44" s="27" t="s">
        <v>52</v>
      </c>
      <c r="E44" s="23" t="b">
        <v>0</v>
      </c>
      <c r="F44" s="27" t="s">
        <v>53</v>
      </c>
      <c r="G44" s="23" t="b">
        <v>0</v>
      </c>
      <c r="H44" s="26">
        <v>599</v>
      </c>
      <c r="I44" s="18">
        <f t="shared" si="3"/>
        <v>0</v>
      </c>
      <c r="J44" s="43"/>
      <c r="K44" s="44" t="s">
        <v>79</v>
      </c>
      <c r="L44" s="45"/>
      <c r="M44" s="45"/>
      <c r="N44" s="45"/>
      <c r="O44" s="45"/>
      <c r="P44" s="45"/>
      <c r="Q44" s="45"/>
      <c r="R44" s="45"/>
      <c r="S44" s="45"/>
      <c r="T44" s="45"/>
      <c r="U44" s="46"/>
      <c r="V44" s="26">
        <v>59</v>
      </c>
      <c r="W44" s="15">
        <f t="shared" si="4"/>
        <v>0</v>
      </c>
    </row>
    <row r="45" spans="1:25" x14ac:dyDescent="0.25">
      <c r="A45" s="43"/>
      <c r="B45" s="47" t="s">
        <v>99</v>
      </c>
      <c r="C45" s="47"/>
      <c r="D45" s="47"/>
      <c r="E45" s="47"/>
      <c r="F45" s="47"/>
      <c r="G45" s="47"/>
      <c r="H45" s="26">
        <v>21</v>
      </c>
      <c r="I45" s="18">
        <f t="shared" si="3"/>
        <v>0</v>
      </c>
      <c r="J45" s="43"/>
      <c r="K45" s="44" t="s">
        <v>80</v>
      </c>
      <c r="L45" s="45"/>
      <c r="M45" s="45"/>
      <c r="N45" s="45"/>
      <c r="O45" s="45"/>
      <c r="P45" s="45"/>
      <c r="Q45" s="45"/>
      <c r="R45" s="45"/>
      <c r="S45" s="45"/>
      <c r="T45" s="45"/>
      <c r="U45" s="46"/>
      <c r="V45" s="26">
        <v>69</v>
      </c>
      <c r="W45" s="15">
        <f t="shared" si="4"/>
        <v>0</v>
      </c>
    </row>
    <row r="46" spans="1:25" x14ac:dyDescent="0.25">
      <c r="A46" s="43"/>
      <c r="B46" s="47" t="s">
        <v>100</v>
      </c>
      <c r="C46" s="47"/>
      <c r="D46" s="47"/>
      <c r="E46" s="47"/>
      <c r="F46" s="47"/>
      <c r="G46" s="47"/>
      <c r="H46" s="26">
        <v>35</v>
      </c>
      <c r="I46" s="18">
        <f t="shared" si="3"/>
        <v>0</v>
      </c>
      <c r="J46" s="43"/>
      <c r="K46" s="44" t="s">
        <v>81</v>
      </c>
      <c r="L46" s="45"/>
      <c r="M46" s="45"/>
      <c r="N46" s="45"/>
      <c r="O46" s="45"/>
      <c r="P46" s="45"/>
      <c r="Q46" s="45"/>
      <c r="R46" s="45"/>
      <c r="S46" s="45"/>
      <c r="T46" s="45"/>
      <c r="U46" s="46"/>
      <c r="V46" s="26">
        <v>80</v>
      </c>
      <c r="W46" s="15">
        <f t="shared" si="4"/>
        <v>0</v>
      </c>
    </row>
    <row r="47" spans="1:25" x14ac:dyDescent="0.25">
      <c r="A47" s="43"/>
      <c r="B47" s="47" t="s">
        <v>64</v>
      </c>
      <c r="C47" s="47"/>
      <c r="D47" s="47"/>
      <c r="E47" s="47"/>
      <c r="F47" s="47"/>
      <c r="G47" s="47"/>
      <c r="H47" s="26">
        <v>99</v>
      </c>
      <c r="I47" s="18">
        <f t="shared" si="3"/>
        <v>0</v>
      </c>
      <c r="J47" s="43"/>
      <c r="K47" s="44"/>
      <c r="L47" s="45"/>
      <c r="M47" s="45"/>
      <c r="N47" s="45"/>
      <c r="O47" s="45"/>
      <c r="P47" s="45"/>
      <c r="Q47" s="45"/>
      <c r="R47" s="45"/>
      <c r="S47" s="45"/>
      <c r="T47" s="45"/>
      <c r="U47" s="46"/>
      <c r="V47" s="26">
        <v>0</v>
      </c>
      <c r="W47" s="15">
        <f t="shared" si="4"/>
        <v>0</v>
      </c>
    </row>
    <row r="48" spans="1:25" x14ac:dyDescent="0.25">
      <c r="A48" s="50" t="s">
        <v>97</v>
      </c>
      <c r="B48" s="51"/>
      <c r="C48" s="51"/>
      <c r="D48" s="51"/>
      <c r="E48" s="51"/>
      <c r="F48" s="51"/>
      <c r="G48" s="51"/>
      <c r="H48" s="51"/>
      <c r="I48" s="31"/>
      <c r="J48" s="13">
        <f>SUM(A14,A15,A16,J26,J26,J27,J28,J29,J30,J31,J31)</f>
        <v>0</v>
      </c>
      <c r="K48" s="85" t="s">
        <v>51</v>
      </c>
      <c r="L48" s="86"/>
      <c r="M48" s="86"/>
      <c r="N48" s="86"/>
      <c r="O48" s="86"/>
      <c r="P48" s="86"/>
      <c r="Q48" s="86"/>
      <c r="R48" s="86"/>
      <c r="S48" s="86"/>
      <c r="T48" s="86"/>
      <c r="U48" s="87"/>
      <c r="V48" s="41">
        <v>16</v>
      </c>
      <c r="W48" s="15">
        <f>SUM(V48*J48)</f>
        <v>0</v>
      </c>
    </row>
    <row r="49" spans="1:23" x14ac:dyDescent="0.25">
      <c r="A49" s="52" t="s">
        <v>96</v>
      </c>
      <c r="B49" s="52"/>
      <c r="C49" s="52"/>
      <c r="D49" s="52"/>
      <c r="E49" s="52"/>
      <c r="F49" s="52"/>
      <c r="G49" s="52"/>
      <c r="H49" s="52"/>
      <c r="I49" s="5"/>
      <c r="J49" s="63" t="s">
        <v>90</v>
      </c>
      <c r="K49" s="63"/>
      <c r="L49" s="76">
        <v>45</v>
      </c>
      <c r="M49" s="77"/>
      <c r="N49" s="83" t="s">
        <v>16</v>
      </c>
      <c r="O49" s="84"/>
      <c r="P49" s="76">
        <f>SUM(X13,X15,X17,X19,X23)</f>
        <v>0</v>
      </c>
      <c r="Q49" s="45"/>
      <c r="R49" s="45"/>
      <c r="S49" s="46"/>
      <c r="T49" s="31" t="s">
        <v>95</v>
      </c>
      <c r="U49" s="55">
        <f>SUM(L49,P49)</f>
        <v>45</v>
      </c>
      <c r="V49" s="47"/>
      <c r="W49" s="21"/>
    </row>
    <row r="50" spans="1:23" x14ac:dyDescent="0.25">
      <c r="A50" s="80" t="s">
        <v>36</v>
      </c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2"/>
      <c r="N50" s="50" t="s">
        <v>93</v>
      </c>
      <c r="O50" s="51"/>
      <c r="P50" s="53"/>
      <c r="Q50" s="79">
        <v>0.1075</v>
      </c>
      <c r="R50" s="79"/>
      <c r="S50" s="79"/>
      <c r="T50" s="20" t="s">
        <v>94</v>
      </c>
      <c r="U50" s="55">
        <f>SUM(X21*Q50)</f>
        <v>4.8375000000000004</v>
      </c>
      <c r="V50" s="55"/>
      <c r="W50" s="5"/>
    </row>
    <row r="51" spans="1:23" x14ac:dyDescent="0.25">
      <c r="A51" s="50" t="s">
        <v>15</v>
      </c>
      <c r="B51" s="53"/>
      <c r="C51" s="73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19" t="s">
        <v>41</v>
      </c>
      <c r="U51" s="78">
        <f>SUM(U49:V50)</f>
        <v>49.837499999999999</v>
      </c>
      <c r="V51" s="78"/>
      <c r="W51" s="5"/>
    </row>
    <row r="52" spans="1:23" x14ac:dyDescent="0.25">
      <c r="A52" s="49" t="s">
        <v>46</v>
      </c>
      <c r="B52" s="49"/>
      <c r="C52" s="49"/>
      <c r="D52" s="49"/>
      <c r="E52" s="49"/>
      <c r="F52" s="49"/>
      <c r="G52" s="49"/>
      <c r="H52" s="49"/>
      <c r="I52" s="5"/>
      <c r="J52" s="54" t="s">
        <v>103</v>
      </c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"/>
    </row>
  </sheetData>
  <mergeCells count="129">
    <mergeCell ref="O25:S25"/>
    <mergeCell ref="K24:U24"/>
    <mergeCell ref="T17:U17"/>
    <mergeCell ref="T18:U18"/>
    <mergeCell ref="T19:U19"/>
    <mergeCell ref="U50:V50"/>
    <mergeCell ref="U51:V51"/>
    <mergeCell ref="J49:K49"/>
    <mergeCell ref="N50:P50"/>
    <mergeCell ref="Q50:S50"/>
    <mergeCell ref="L49:M49"/>
    <mergeCell ref="P49:S49"/>
    <mergeCell ref="A50:M50"/>
    <mergeCell ref="C51:S51"/>
    <mergeCell ref="N49:O49"/>
    <mergeCell ref="U49:V49"/>
    <mergeCell ref="K44:U44"/>
    <mergeCell ref="K45:U45"/>
    <mergeCell ref="K46:U46"/>
    <mergeCell ref="K47:U47"/>
    <mergeCell ref="K48:U48"/>
    <mergeCell ref="K29:U29"/>
    <mergeCell ref="K30:U30"/>
    <mergeCell ref="K31:U31"/>
    <mergeCell ref="K32:U32"/>
    <mergeCell ref="K33:U33"/>
    <mergeCell ref="T20:U20"/>
    <mergeCell ref="T21:U21"/>
    <mergeCell ref="T22:U22"/>
    <mergeCell ref="K38:U38"/>
    <mergeCell ref="K39:U39"/>
    <mergeCell ref="K40:U40"/>
    <mergeCell ref="K41:U41"/>
    <mergeCell ref="B23:O23"/>
    <mergeCell ref="P21:Q21"/>
    <mergeCell ref="P23:Q23"/>
    <mergeCell ref="B30:G30"/>
    <mergeCell ref="B28:G28"/>
    <mergeCell ref="B29:G29"/>
    <mergeCell ref="B26:G26"/>
    <mergeCell ref="B34:G34"/>
    <mergeCell ref="B31:G31"/>
    <mergeCell ref="T23:U23"/>
    <mergeCell ref="K26:U26"/>
    <mergeCell ref="K27:U27"/>
    <mergeCell ref="K28:U28"/>
    <mergeCell ref="B24:G24"/>
    <mergeCell ref="P22:Q22"/>
    <mergeCell ref="A10:D10"/>
    <mergeCell ref="H10:K10"/>
    <mergeCell ref="J6:W6"/>
    <mergeCell ref="J7:K7"/>
    <mergeCell ref="J8:K8"/>
    <mergeCell ref="J9:K9"/>
    <mergeCell ref="B12:O12"/>
    <mergeCell ref="B16:O16"/>
    <mergeCell ref="B17:O17"/>
    <mergeCell ref="E10:G10"/>
    <mergeCell ref="C9:H9"/>
    <mergeCell ref="C8:H8"/>
    <mergeCell ref="C7:H7"/>
    <mergeCell ref="L7:V7"/>
    <mergeCell ref="L8:V8"/>
    <mergeCell ref="L9:V9"/>
    <mergeCell ref="B11:O11"/>
    <mergeCell ref="P11:Q11"/>
    <mergeCell ref="L10:V10"/>
    <mergeCell ref="T12:U12"/>
    <mergeCell ref="T13:U13"/>
    <mergeCell ref="T14:U14"/>
    <mergeCell ref="T15:U15"/>
    <mergeCell ref="T16:U16"/>
    <mergeCell ref="D1:T1"/>
    <mergeCell ref="D2:T2"/>
    <mergeCell ref="D3:T3"/>
    <mergeCell ref="D4:T4"/>
    <mergeCell ref="A5:B5"/>
    <mergeCell ref="A6:H6"/>
    <mergeCell ref="A7:B7"/>
    <mergeCell ref="A8:B8"/>
    <mergeCell ref="A9:B9"/>
    <mergeCell ref="C5:F5"/>
    <mergeCell ref="G5:J5"/>
    <mergeCell ref="K5:V5"/>
    <mergeCell ref="B22:O22"/>
    <mergeCell ref="P12:Q12"/>
    <mergeCell ref="P13:Q13"/>
    <mergeCell ref="P14:Q14"/>
    <mergeCell ref="P15:Q15"/>
    <mergeCell ref="P16:Q16"/>
    <mergeCell ref="P17:Q17"/>
    <mergeCell ref="P18:Q18"/>
    <mergeCell ref="P19:Q19"/>
    <mergeCell ref="P20:Q20"/>
    <mergeCell ref="B13:O13"/>
    <mergeCell ref="B14:O14"/>
    <mergeCell ref="B15:O15"/>
    <mergeCell ref="B18:O18"/>
    <mergeCell ref="B19:O19"/>
    <mergeCell ref="B20:O20"/>
    <mergeCell ref="B21:O21"/>
    <mergeCell ref="B47:G47"/>
    <mergeCell ref="A52:H52"/>
    <mergeCell ref="A48:H48"/>
    <mergeCell ref="A49:H49"/>
    <mergeCell ref="B46:G46"/>
    <mergeCell ref="A51:B51"/>
    <mergeCell ref="B45:G45"/>
    <mergeCell ref="J52:V52"/>
    <mergeCell ref="B33:G33"/>
    <mergeCell ref="B35:G35"/>
    <mergeCell ref="B39:G39"/>
    <mergeCell ref="K34:U34"/>
    <mergeCell ref="K35:U35"/>
    <mergeCell ref="K36:U36"/>
    <mergeCell ref="K37:U37"/>
    <mergeCell ref="K42:U42"/>
    <mergeCell ref="K43:U43"/>
    <mergeCell ref="B43:C43"/>
    <mergeCell ref="B44:C44"/>
    <mergeCell ref="B25:G25"/>
    <mergeCell ref="B27:G27"/>
    <mergeCell ref="B32:G32"/>
    <mergeCell ref="B40:G40"/>
    <mergeCell ref="B41:G41"/>
    <mergeCell ref="B42:G42"/>
    <mergeCell ref="B36:G36"/>
    <mergeCell ref="B37:G37"/>
    <mergeCell ref="B38:G38"/>
  </mergeCells>
  <pageMargins left="0.25" right="0.25" top="0.25" bottom="0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SDFurniture</dc:creator>
  <cp:lastModifiedBy>Simple Discount Furniture</cp:lastModifiedBy>
  <cp:lastPrinted>2025-09-26T21:19:22Z</cp:lastPrinted>
  <dcterms:created xsi:type="dcterms:W3CDTF">2020-12-04T22:22:56Z</dcterms:created>
  <dcterms:modified xsi:type="dcterms:W3CDTF">2025-11-06T22:31:40Z</dcterms:modified>
</cp:coreProperties>
</file>